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activeTab="0"/>
  </bookViews>
  <sheets>
    <sheet name="тех.пасп." sheetId="1" r:id="rId1"/>
  </sheets>
  <definedNames>
    <definedName name="_xlnm.Print_Area" localSheetId="0">'тех.пасп.'!$A$3:$H$41</definedName>
  </definedNames>
  <calcPr fullCalcOnLoad="1"/>
</workbook>
</file>

<file path=xl/sharedStrings.xml><?xml version="1.0" encoding="utf-8"?>
<sst xmlns="http://schemas.openxmlformats.org/spreadsheetml/2006/main" count="57" uniqueCount="57">
  <si>
    <t>5-7</t>
  </si>
  <si>
    <t>Оформление инвентарного дела</t>
  </si>
  <si>
    <t>8-1</t>
  </si>
  <si>
    <t>8-2</t>
  </si>
  <si>
    <t>9-17</t>
  </si>
  <si>
    <t>Стоимость работ без НДС для юридических лиц</t>
  </si>
  <si>
    <t>Стоимость работ для юридических лиц с НДС</t>
  </si>
  <si>
    <t>Счетно-вычислительные работы</t>
  </si>
  <si>
    <t>чел/час=429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</si>
  <si>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</si>
  <si>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</si>
  <si>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</si>
  <si>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</si>
  <si>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</si>
  <si>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</si>
  <si>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</si>
  <si>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Значение дополнительных коэф.</t>
  </si>
  <si>
    <t>5-9</t>
  </si>
  <si>
    <t>Наименование объекта</t>
  </si>
  <si>
    <t>Местонахождение:</t>
  </si>
  <si>
    <t>Город</t>
  </si>
  <si>
    <t>Югорск</t>
  </si>
  <si>
    <t>Изготовление копии технического паспорта</t>
  </si>
  <si>
    <t>Инвентаризация воздушных сетей (полевые работы)</t>
  </si>
  <si>
    <t>Подготовка  к проведению полевых работ</t>
  </si>
  <si>
    <t>7.2.1-1,2</t>
  </si>
  <si>
    <t>Отыскание инженерных сетей по внешним признакам, точка</t>
  </si>
  <si>
    <t>7.2.1-3</t>
  </si>
  <si>
    <t>7.2.1-4</t>
  </si>
  <si>
    <t>Выявление и обследование вводов сетей в здание</t>
  </si>
  <si>
    <t>7.2.1-11</t>
  </si>
  <si>
    <t>Составление  плана</t>
  </si>
  <si>
    <t>7.2.1-12</t>
  </si>
  <si>
    <t>Заполнение разделов технической документации,           кол-во стр.</t>
  </si>
  <si>
    <t>7.2.1-19</t>
  </si>
  <si>
    <t>Определение инвентаризационной стоимости элементов сетей</t>
  </si>
  <si>
    <t>7.2.1-17</t>
  </si>
  <si>
    <t>7.2.1-18</t>
  </si>
  <si>
    <t>Определение стоимости объекта в текущем уровне цен</t>
  </si>
  <si>
    <t>2.2.3-24</t>
  </si>
  <si>
    <t>Время, затрачиваемое исполнителем на приемку работ заказчиком</t>
  </si>
  <si>
    <t>1-6</t>
  </si>
  <si>
    <t>Составление сметы с указанием вида работ и стоимости, кол-во расчетов</t>
  </si>
  <si>
    <t>Итого:</t>
  </si>
  <si>
    <t>Учетная надпись</t>
  </si>
  <si>
    <t>5-1</t>
  </si>
  <si>
    <t>-</t>
  </si>
  <si>
    <t>Оформление  копий  плана</t>
  </si>
  <si>
    <t>7.2.1.-14</t>
  </si>
  <si>
    <t>Изучение  документов, кол-во документов</t>
  </si>
  <si>
    <t xml:space="preserve">Подшивка документов в инвентарное дело </t>
  </si>
  <si>
    <t>Полевые работы (зем. уч),100 кв.м</t>
  </si>
  <si>
    <t>3.2.1-2а,б,в</t>
  </si>
  <si>
    <t>Объект "Коплексная система безопасности в г.Югорске"</t>
  </si>
  <si>
    <t xml:space="preserve">Расчет стоимости работ по  обследованию  объекта с целью  подготовки  документов, необходимых  для осуществления  государственного  учета с выдачей технического паспорта </t>
  </si>
  <si>
    <t>Обоснование (начальной)максимальной цены контракта.</t>
  </si>
  <si>
    <t>Стоимость работ определяется на основании приказа Министерства экономического развития РФ от 18 января 2012 г. №14 "Об утверждении методики определения платы и предельных размеров платы за проведение кадастровых работ федеральными и государственными унитарными предприятиями, находящимися в ведении Федеральной службы государственной регистрации, кадастра и картографии, в целях выдачи межевого плана"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</si>
</sst>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9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2" fontId="6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9" fillId="0" borderId="0" xfId="43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65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71" fontId="15" fillId="0" borderId="10" xfId="6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6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2" fontId="14" fillId="0" borderId="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2"/>
  <sheetViews>
    <sheetView tabSelected="1" view="pageBreakPreview" zoomScaleSheetLayoutView="100" zoomScalePageLayoutView="0" workbookViewId="0" topLeftCell="A7">
      <selection activeCell="B34" sqref="B34"/>
    </sheetView>
  </sheetViews>
  <sheetFormatPr defaultColWidth="9.00390625" defaultRowHeight="12.75"/>
  <cols>
    <col min="1" max="1" width="18.875" style="0" customWidth="1"/>
    <col min="2" max="2" width="47.875" style="0" customWidth="1"/>
    <col min="4" max="4" width="23.25390625" style="10" customWidth="1"/>
    <col min="5" max="5" width="18.625" style="0" customWidth="1"/>
    <col min="6" max="6" width="19.75390625" style="0" customWidth="1"/>
    <col min="7" max="7" width="16.875" style="41" customWidth="1"/>
    <col min="8" max="8" width="18.375" style="0" customWidth="1"/>
    <col min="9" max="9" width="10.625" style="0" customWidth="1"/>
    <col min="10" max="10" width="9.625" style="0" bestFit="1" customWidth="1"/>
  </cols>
  <sheetData>
    <row r="3" spans="1:8" ht="15.75">
      <c r="A3" s="96" t="s">
        <v>55</v>
      </c>
      <c r="B3" s="96"/>
      <c r="C3" s="96"/>
      <c r="D3" s="96"/>
      <c r="E3" s="96"/>
      <c r="F3" s="96"/>
      <c r="G3" s="96"/>
      <c r="H3" s="96"/>
    </row>
    <row r="4" spans="1:8" ht="45" customHeight="1">
      <c r="A4" s="97" t="s">
        <v>56</v>
      </c>
      <c r="B4" s="97"/>
      <c r="C4" s="97"/>
      <c r="D4" s="97"/>
      <c r="E4" s="97"/>
      <c r="F4" s="97"/>
      <c r="G4" s="97"/>
      <c r="H4" s="97"/>
    </row>
    <row r="5" spans="1:8" ht="15.75">
      <c r="A5" s="89"/>
      <c r="B5" s="89"/>
      <c r="C5" s="69"/>
      <c r="D5" s="70"/>
      <c r="E5" s="69"/>
      <c r="F5" s="89"/>
      <c r="G5" s="89"/>
      <c r="H5" s="89"/>
    </row>
    <row r="6" spans="1:8" ht="12.75">
      <c r="A6" s="12"/>
      <c r="B6" s="12"/>
      <c r="C6" s="12"/>
      <c r="D6" s="13"/>
      <c r="E6" s="12"/>
      <c r="F6" s="12"/>
      <c r="G6" s="68"/>
      <c r="H6" s="68"/>
    </row>
    <row r="7" spans="1:8" s="24" customFormat="1" ht="38.25" customHeight="1">
      <c r="A7" s="92" t="s">
        <v>54</v>
      </c>
      <c r="B7" s="92"/>
      <c r="C7" s="92"/>
      <c r="D7" s="92"/>
      <c r="E7" s="92"/>
      <c r="F7" s="92"/>
      <c r="G7" s="92"/>
      <c r="H7" s="92"/>
    </row>
    <row r="8" spans="1:8" s="24" customFormat="1" ht="12.75">
      <c r="A8" s="12"/>
      <c r="B8" s="12"/>
      <c r="C8" s="12"/>
      <c r="D8" s="13"/>
      <c r="E8" s="12"/>
      <c r="F8" s="12"/>
      <c r="G8" s="33"/>
      <c r="H8" s="12"/>
    </row>
    <row r="9" spans="1:9" s="24" customFormat="1" ht="15.75">
      <c r="A9" s="26" t="s">
        <v>18</v>
      </c>
      <c r="B9" s="94" t="s">
        <v>53</v>
      </c>
      <c r="C9" s="94"/>
      <c r="D9" s="32"/>
      <c r="E9" s="32"/>
      <c r="F9" s="32"/>
      <c r="G9" s="34"/>
      <c r="H9" s="32"/>
      <c r="I9" s="32"/>
    </row>
    <row r="10" spans="1:9" s="24" customFormat="1" ht="15.75">
      <c r="A10" s="26" t="s">
        <v>19</v>
      </c>
      <c r="C10" s="27"/>
      <c r="D10" s="27"/>
      <c r="E10" s="27"/>
      <c r="F10" s="27"/>
      <c r="G10" s="35"/>
      <c r="H10" s="27"/>
      <c r="I10" s="27"/>
    </row>
    <row r="11" spans="1:9" s="24" customFormat="1" ht="15.75">
      <c r="A11" s="26" t="s">
        <v>20</v>
      </c>
      <c r="B11" s="28" t="s">
        <v>21</v>
      </c>
      <c r="D11" s="29"/>
      <c r="E11" s="93"/>
      <c r="F11" s="93"/>
      <c r="G11" s="36"/>
      <c r="H11" s="30"/>
      <c r="I11" s="30"/>
    </row>
    <row r="12" spans="1:8" ht="12.75">
      <c r="A12" s="12"/>
      <c r="B12" s="12"/>
      <c r="C12" s="12"/>
      <c r="D12" s="13"/>
      <c r="E12" s="12"/>
      <c r="F12" s="12"/>
      <c r="G12" s="33"/>
      <c r="H12" s="12"/>
    </row>
    <row r="13" spans="1:18" ht="45">
      <c r="A13" s="71" t="s">
        <v>9</v>
      </c>
      <c r="B13" s="71" t="s">
        <v>10</v>
      </c>
      <c r="C13" s="71" t="s">
        <v>12</v>
      </c>
      <c r="D13" s="72" t="s">
        <v>13</v>
      </c>
      <c r="E13" s="71" t="s">
        <v>14</v>
      </c>
      <c r="F13" s="71" t="s">
        <v>16</v>
      </c>
      <c r="G13" s="73" t="s">
        <v>11</v>
      </c>
      <c r="H13" s="71" t="s">
        <v>15</v>
      </c>
      <c r="I13" s="21"/>
      <c r="J13" s="21"/>
      <c r="K13" s="1"/>
      <c r="L13" s="1"/>
      <c r="M13" s="1"/>
      <c r="N13" s="1"/>
      <c r="O13" s="1"/>
      <c r="P13" s="1"/>
      <c r="Q13" s="1"/>
      <c r="R13" s="1"/>
    </row>
    <row r="14" spans="1:18" ht="15">
      <c r="A14" s="91"/>
      <c r="B14" s="91"/>
      <c r="C14" s="91"/>
      <c r="D14" s="91"/>
      <c r="E14" s="91"/>
      <c r="F14" s="91"/>
      <c r="G14" s="91"/>
      <c r="H14" s="9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51" customFormat="1" ht="15" customHeight="1">
      <c r="A15" s="44">
        <v>1</v>
      </c>
      <c r="B15" s="74" t="s">
        <v>51</v>
      </c>
      <c r="C15" s="44">
        <v>24</v>
      </c>
      <c r="D15" s="44" t="s">
        <v>52</v>
      </c>
      <c r="E15" s="53"/>
      <c r="F15" s="47">
        <v>1.67</v>
      </c>
      <c r="G15" s="75">
        <v>43.97</v>
      </c>
      <c r="H15" s="76"/>
      <c r="I15" s="48">
        <f>G15*267</f>
        <v>11739.99</v>
      </c>
      <c r="J15" s="48"/>
      <c r="K15" s="48"/>
      <c r="L15" s="60"/>
      <c r="M15" s="60"/>
      <c r="N15" s="60"/>
      <c r="O15" s="60"/>
      <c r="P15" s="60"/>
      <c r="Q15" s="60"/>
      <c r="R15" s="60"/>
    </row>
    <row r="16" spans="1:18" s="43" customFormat="1" ht="18" customHeight="1">
      <c r="A16" s="62">
        <v>2</v>
      </c>
      <c r="B16" s="77" t="s">
        <v>24</v>
      </c>
      <c r="C16" s="62">
        <v>3</v>
      </c>
      <c r="D16" s="62" t="s">
        <v>25</v>
      </c>
      <c r="E16" s="62"/>
      <c r="F16" s="62"/>
      <c r="G16" s="78">
        <f>3.67*C16</f>
        <v>11.01</v>
      </c>
      <c r="H16" s="6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3" s="51" customFormat="1" ht="24.75" customHeight="1">
      <c r="A17" s="44">
        <v>3</v>
      </c>
      <c r="B17" s="74" t="s">
        <v>26</v>
      </c>
      <c r="C17" s="45">
        <v>48</v>
      </c>
      <c r="D17" s="46" t="s">
        <v>27</v>
      </c>
      <c r="E17" s="47"/>
      <c r="F17" s="47">
        <v>1.67</v>
      </c>
      <c r="G17" s="45">
        <f>0.33*C17*F17</f>
        <v>26.4528</v>
      </c>
      <c r="H17" s="44"/>
      <c r="I17" s="48"/>
      <c r="J17" s="48"/>
      <c r="K17" s="49"/>
      <c r="L17" s="49"/>
      <c r="M17" s="50"/>
    </row>
    <row r="18" spans="1:13" s="51" customFormat="1" ht="15" customHeight="1">
      <c r="A18" s="44">
        <v>4</v>
      </c>
      <c r="B18" s="74" t="s">
        <v>23</v>
      </c>
      <c r="C18" s="52">
        <v>2.4</v>
      </c>
      <c r="D18" s="46" t="s">
        <v>28</v>
      </c>
      <c r="E18" s="47"/>
      <c r="F18" s="47">
        <v>1.67</v>
      </c>
      <c r="G18" s="45">
        <f>4.86*C18*F18</f>
        <v>19.47888</v>
      </c>
      <c r="H18" s="44"/>
      <c r="I18" s="48"/>
      <c r="J18" s="48"/>
      <c r="K18" s="49"/>
      <c r="L18" s="49"/>
      <c r="M18" s="50"/>
    </row>
    <row r="19" spans="1:13" s="51" customFormat="1" ht="15" customHeight="1">
      <c r="A19" s="62">
        <v>5</v>
      </c>
      <c r="B19" s="74" t="s">
        <v>29</v>
      </c>
      <c r="C19" s="45">
        <v>15</v>
      </c>
      <c r="D19" s="46" t="s">
        <v>30</v>
      </c>
      <c r="E19" s="47"/>
      <c r="F19" s="47">
        <v>1.67</v>
      </c>
      <c r="G19" s="45">
        <f>0.55*C19*F19</f>
        <v>13.7775</v>
      </c>
      <c r="H19" s="54"/>
      <c r="I19" s="48"/>
      <c r="J19" s="48"/>
      <c r="K19" s="49"/>
      <c r="L19" s="49"/>
      <c r="M19" s="50"/>
    </row>
    <row r="20" spans="1:13" s="51" customFormat="1" ht="15" customHeight="1">
      <c r="A20" s="44">
        <v>6</v>
      </c>
      <c r="B20" s="74" t="s">
        <v>31</v>
      </c>
      <c r="C20" s="45">
        <v>2.4</v>
      </c>
      <c r="D20" s="46" t="s">
        <v>32</v>
      </c>
      <c r="E20" s="47"/>
      <c r="F20" s="53"/>
      <c r="G20" s="45">
        <f>8.55*C20</f>
        <v>20.52</v>
      </c>
      <c r="H20" s="54"/>
      <c r="I20" s="48"/>
      <c r="J20" s="48"/>
      <c r="K20" s="49"/>
      <c r="L20" s="49"/>
      <c r="M20" s="50"/>
    </row>
    <row r="21" spans="1:13" s="51" customFormat="1" ht="24.75" customHeight="1">
      <c r="A21" s="44">
        <v>7</v>
      </c>
      <c r="B21" s="74" t="s">
        <v>33</v>
      </c>
      <c r="C21" s="45">
        <v>10</v>
      </c>
      <c r="D21" s="46" t="s">
        <v>34</v>
      </c>
      <c r="E21" s="47"/>
      <c r="F21" s="53"/>
      <c r="G21" s="45">
        <f>0.29*C21</f>
        <v>2.9</v>
      </c>
      <c r="H21" s="54"/>
      <c r="I21" s="49"/>
      <c r="J21" s="49"/>
      <c r="K21" s="49"/>
      <c r="L21" s="49"/>
      <c r="M21" s="50"/>
    </row>
    <row r="22" spans="1:13" s="51" customFormat="1" ht="25.5" customHeight="1">
      <c r="A22" s="62">
        <v>8</v>
      </c>
      <c r="B22" s="74" t="s">
        <v>35</v>
      </c>
      <c r="C22" s="45">
        <v>3</v>
      </c>
      <c r="D22" s="46" t="s">
        <v>36</v>
      </c>
      <c r="E22" s="47"/>
      <c r="F22" s="53"/>
      <c r="G22" s="45">
        <f>0.49*C22</f>
        <v>1.47</v>
      </c>
      <c r="H22" s="54"/>
      <c r="I22" s="48"/>
      <c r="J22" s="48"/>
      <c r="K22" s="49"/>
      <c r="L22" s="49"/>
      <c r="M22" s="50"/>
    </row>
    <row r="23" spans="1:13" s="51" customFormat="1" ht="15" customHeight="1">
      <c r="A23" s="44">
        <v>9</v>
      </c>
      <c r="B23" s="74" t="s">
        <v>7</v>
      </c>
      <c r="C23" s="45">
        <v>10</v>
      </c>
      <c r="D23" s="46" t="s">
        <v>37</v>
      </c>
      <c r="E23" s="47"/>
      <c r="F23" s="53"/>
      <c r="G23" s="45">
        <f>0.22*C23</f>
        <v>2.2</v>
      </c>
      <c r="H23" s="54"/>
      <c r="I23" s="48"/>
      <c r="J23" s="48"/>
      <c r="K23" s="49"/>
      <c r="L23" s="49"/>
      <c r="M23" s="50"/>
    </row>
    <row r="24" spans="1:13" s="51" customFormat="1" ht="15" customHeight="1">
      <c r="A24" s="44">
        <v>10</v>
      </c>
      <c r="B24" s="74" t="s">
        <v>38</v>
      </c>
      <c r="C24" s="45">
        <v>3</v>
      </c>
      <c r="D24" s="46" t="s">
        <v>39</v>
      </c>
      <c r="E24" s="47"/>
      <c r="F24" s="53"/>
      <c r="G24" s="45">
        <f>0.08*C24</f>
        <v>0.24</v>
      </c>
      <c r="H24" s="54"/>
      <c r="I24" s="49"/>
      <c r="J24" s="49"/>
      <c r="K24" s="49"/>
      <c r="L24" s="49"/>
      <c r="M24" s="50"/>
    </row>
    <row r="25" spans="1:13" s="51" customFormat="1" ht="21.75" customHeight="1">
      <c r="A25" s="62">
        <v>11</v>
      </c>
      <c r="B25" s="74" t="s">
        <v>49</v>
      </c>
      <c r="C25" s="45">
        <v>4</v>
      </c>
      <c r="D25" s="55" t="s">
        <v>17</v>
      </c>
      <c r="E25" s="47"/>
      <c r="F25" s="53"/>
      <c r="G25" s="45">
        <f>0.63*C25</f>
        <v>2.52</v>
      </c>
      <c r="H25" s="56"/>
      <c r="I25" s="49"/>
      <c r="J25" s="49"/>
      <c r="K25" s="49"/>
      <c r="L25" s="49"/>
      <c r="M25" s="50"/>
    </row>
    <row r="26" spans="1:13" s="51" customFormat="1" ht="27.75" customHeight="1">
      <c r="A26" s="44">
        <v>12</v>
      </c>
      <c r="B26" s="74" t="s">
        <v>50</v>
      </c>
      <c r="C26" s="45">
        <v>1</v>
      </c>
      <c r="D26" s="55" t="s">
        <v>0</v>
      </c>
      <c r="E26" s="47"/>
      <c r="F26" s="53"/>
      <c r="G26" s="45">
        <f>0.21*C26</f>
        <v>0.21</v>
      </c>
      <c r="H26" s="54"/>
      <c r="I26" s="49"/>
      <c r="J26" s="49"/>
      <c r="K26" s="49"/>
      <c r="L26" s="49"/>
      <c r="M26" s="50"/>
    </row>
    <row r="27" spans="1:18" s="51" customFormat="1" ht="27.75" customHeight="1">
      <c r="A27" s="44">
        <v>13</v>
      </c>
      <c r="B27" s="74" t="s">
        <v>40</v>
      </c>
      <c r="C27" s="58">
        <v>3</v>
      </c>
      <c r="D27" s="57" t="s">
        <v>41</v>
      </c>
      <c r="E27" s="58"/>
      <c r="F27" s="44"/>
      <c r="G27" s="75">
        <v>3</v>
      </c>
      <c r="H27" s="58"/>
      <c r="I27" s="59"/>
      <c r="J27" s="49"/>
      <c r="K27" s="59"/>
      <c r="L27" s="59"/>
      <c r="M27" s="59"/>
      <c r="N27" s="60"/>
      <c r="O27" s="60"/>
      <c r="P27" s="60"/>
      <c r="Q27" s="60"/>
      <c r="R27" s="60"/>
    </row>
    <row r="28" spans="1:18" s="51" customFormat="1" ht="15" customHeight="1">
      <c r="A28" s="62">
        <v>14</v>
      </c>
      <c r="B28" s="74" t="s">
        <v>1</v>
      </c>
      <c r="C28" s="58">
        <v>1</v>
      </c>
      <c r="D28" s="57" t="s">
        <v>2</v>
      </c>
      <c r="E28" s="58"/>
      <c r="F28" s="44"/>
      <c r="G28" s="75">
        <f>0.63*C28</f>
        <v>0.63</v>
      </c>
      <c r="H28" s="58"/>
      <c r="I28" s="59"/>
      <c r="J28" s="49"/>
      <c r="K28" s="59"/>
      <c r="L28" s="59"/>
      <c r="M28" s="59"/>
      <c r="N28" s="60"/>
      <c r="O28" s="60"/>
      <c r="P28" s="60"/>
      <c r="Q28" s="60"/>
      <c r="R28" s="60"/>
    </row>
    <row r="29" spans="1:18" s="24" customFormat="1" ht="12.75">
      <c r="A29" s="44">
        <v>15</v>
      </c>
      <c r="B29" s="66" t="s">
        <v>44</v>
      </c>
      <c r="C29" s="14">
        <v>1</v>
      </c>
      <c r="D29" s="63" t="s">
        <v>45</v>
      </c>
      <c r="E29" s="14" t="s">
        <v>46</v>
      </c>
      <c r="F29" s="14"/>
      <c r="G29" s="79">
        <f>0.11*C29*F29</f>
        <v>0</v>
      </c>
      <c r="H29" s="14"/>
      <c r="I29" s="64"/>
      <c r="J29" s="65"/>
      <c r="K29" s="25"/>
      <c r="L29" s="25"/>
      <c r="M29" s="25"/>
      <c r="N29" s="25"/>
      <c r="O29" s="25"/>
      <c r="P29" s="25"/>
      <c r="Q29" s="25"/>
      <c r="R29" s="25"/>
    </row>
    <row r="30" spans="1:18" s="51" customFormat="1" ht="19.5" customHeight="1">
      <c r="A30" s="44">
        <v>16</v>
      </c>
      <c r="B30" s="74" t="s">
        <v>22</v>
      </c>
      <c r="C30" s="58">
        <v>10</v>
      </c>
      <c r="D30" s="57" t="s">
        <v>4</v>
      </c>
      <c r="E30" s="58"/>
      <c r="F30" s="44"/>
      <c r="G30" s="75">
        <f>0.35*2*C30</f>
        <v>7</v>
      </c>
      <c r="H30" s="58"/>
      <c r="I30" s="59"/>
      <c r="J30" s="49"/>
      <c r="K30" s="59"/>
      <c r="L30" s="59"/>
      <c r="M30" s="59"/>
      <c r="N30" s="60"/>
      <c r="O30" s="60"/>
      <c r="P30" s="60"/>
      <c r="Q30" s="60"/>
      <c r="R30" s="60"/>
    </row>
    <row r="31" spans="1:18" s="24" customFormat="1" ht="12.75">
      <c r="A31" s="62">
        <v>17</v>
      </c>
      <c r="B31" s="67" t="s">
        <v>47</v>
      </c>
      <c r="C31" s="80">
        <v>2.4</v>
      </c>
      <c r="D31" s="81" t="s">
        <v>48</v>
      </c>
      <c r="E31" s="80"/>
      <c r="F31" s="80"/>
      <c r="G31" s="82">
        <f>0.78*C31</f>
        <v>1.8719999999999999</v>
      </c>
      <c r="H31" s="14"/>
      <c r="I31" s="64"/>
      <c r="J31" s="65"/>
      <c r="K31" s="25"/>
      <c r="L31" s="25"/>
      <c r="M31" s="25"/>
      <c r="N31" s="25"/>
      <c r="O31" s="25"/>
      <c r="P31" s="25"/>
      <c r="Q31" s="25"/>
      <c r="R31" s="25"/>
    </row>
    <row r="32" spans="1:13" s="51" customFormat="1" ht="23.25" customHeight="1">
      <c r="A32" s="44">
        <v>18</v>
      </c>
      <c r="B32" s="74" t="s">
        <v>42</v>
      </c>
      <c r="C32" s="45">
        <v>1</v>
      </c>
      <c r="D32" s="46" t="s">
        <v>3</v>
      </c>
      <c r="E32" s="47"/>
      <c r="F32" s="53"/>
      <c r="G32" s="45">
        <f>0.08*C32</f>
        <v>0.08</v>
      </c>
      <c r="H32" s="54"/>
      <c r="I32" s="49"/>
      <c r="J32" s="49"/>
      <c r="K32" s="49"/>
      <c r="L32" s="49"/>
      <c r="M32" s="50"/>
    </row>
    <row r="33" spans="1:18" s="51" customFormat="1" ht="15" customHeight="1">
      <c r="A33" s="44"/>
      <c r="B33" s="74" t="s">
        <v>43</v>
      </c>
      <c r="C33" s="44"/>
      <c r="D33" s="44"/>
      <c r="E33" s="44"/>
      <c r="F33" s="44"/>
      <c r="G33" s="75">
        <v>157.33</v>
      </c>
      <c r="H33" s="44"/>
      <c r="I33" s="61"/>
      <c r="J33" s="61"/>
      <c r="K33" s="59"/>
      <c r="L33" s="59"/>
      <c r="M33" s="59"/>
      <c r="N33" s="60"/>
      <c r="O33" s="60"/>
      <c r="P33" s="60"/>
      <c r="Q33" s="60"/>
      <c r="R33" s="60"/>
    </row>
    <row r="34" spans="1:18" ht="12.75">
      <c r="A34" s="14"/>
      <c r="B34" s="83" t="s">
        <v>5</v>
      </c>
      <c r="C34" s="14"/>
      <c r="D34" s="84"/>
      <c r="E34" s="14"/>
      <c r="F34" s="14"/>
      <c r="G34" s="79"/>
      <c r="H34" s="14" t="s">
        <v>8</v>
      </c>
      <c r="I34" s="20" t="e">
        <f>#REF!*267</f>
        <v>#REF!</v>
      </c>
      <c r="J34" s="20"/>
      <c r="K34" s="1"/>
      <c r="L34" s="1"/>
      <c r="M34" s="1"/>
      <c r="N34" s="1"/>
      <c r="O34" s="1"/>
      <c r="P34" s="1"/>
      <c r="Q34" s="1"/>
      <c r="R34" s="1"/>
    </row>
    <row r="35" spans="1:18" ht="12.75">
      <c r="A35" s="14"/>
      <c r="B35" s="14"/>
      <c r="C35" s="14"/>
      <c r="D35" s="84"/>
      <c r="E35" s="14"/>
      <c r="F35" s="14"/>
      <c r="G35" s="85"/>
      <c r="H35" s="14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84"/>
      <c r="B36" s="86" t="s">
        <v>6</v>
      </c>
      <c r="C36" s="87"/>
      <c r="D36" s="88"/>
      <c r="E36" s="87"/>
      <c r="F36" s="87"/>
      <c r="G36" s="85"/>
      <c r="H36" s="14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5"/>
      <c r="B37" s="16"/>
      <c r="C37" s="16"/>
      <c r="D37" s="15"/>
      <c r="E37" s="16"/>
      <c r="F37" s="16"/>
      <c r="G37" s="19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5.5" customHeight="1">
      <c r="A38" s="16"/>
      <c r="B38" s="95"/>
      <c r="C38" s="95"/>
      <c r="D38" s="95"/>
      <c r="E38" s="95"/>
      <c r="F38" s="95"/>
      <c r="G38" s="95"/>
      <c r="H38" s="95"/>
      <c r="I38" s="1"/>
      <c r="J38" s="1"/>
      <c r="K38" s="1"/>
      <c r="L38" s="1"/>
      <c r="M38" s="1"/>
      <c r="N38" s="1"/>
      <c r="O38" s="1"/>
      <c r="P38" s="1"/>
      <c r="Q38" s="1"/>
      <c r="R38" s="1"/>
    </row>
    <row r="40" spans="1:18" s="24" customFormat="1" ht="25.5" customHeight="1">
      <c r="A40" s="6"/>
      <c r="B40" s="90"/>
      <c r="C40" s="90"/>
      <c r="D40" s="90"/>
      <c r="E40" s="31"/>
      <c r="F40" s="31"/>
      <c r="G40" s="37"/>
      <c r="H40" s="6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2.75">
      <c r="A41" s="16"/>
      <c r="B41" s="16"/>
      <c r="C41" s="16"/>
      <c r="D41" s="15"/>
      <c r="E41" s="16"/>
      <c r="F41" s="16"/>
      <c r="G41" s="19"/>
      <c r="H41" s="17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6"/>
      <c r="B42" s="16"/>
      <c r="C42" s="16"/>
      <c r="D42" s="15"/>
      <c r="E42" s="16"/>
      <c r="F42" s="16"/>
      <c r="G42" s="19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>
      <c r="A43" s="16"/>
      <c r="B43" s="16"/>
      <c r="C43" s="16"/>
      <c r="D43" s="15"/>
      <c r="E43" s="16"/>
      <c r="F43" s="22"/>
      <c r="G43" s="23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7"/>
      <c r="B44" s="17"/>
      <c r="C44" s="17"/>
      <c r="D44" s="18"/>
      <c r="E44" s="17"/>
      <c r="F44" s="17"/>
      <c r="G44" s="38"/>
      <c r="H44" s="17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6"/>
      <c r="B45" s="16"/>
      <c r="C45" s="16"/>
      <c r="D45" s="15"/>
      <c r="E45" s="16"/>
      <c r="F45" s="16"/>
      <c r="G45" s="19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6"/>
      <c r="B46" s="16"/>
      <c r="C46" s="16"/>
      <c r="D46" s="15"/>
      <c r="E46" s="16"/>
      <c r="F46" s="16"/>
      <c r="G46" s="19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7"/>
      <c r="B47" s="17"/>
      <c r="C47" s="17"/>
      <c r="D47" s="18"/>
      <c r="E47" s="17"/>
      <c r="F47" s="17"/>
      <c r="G47" s="38"/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5"/>
      <c r="E48" s="3"/>
      <c r="F48" s="3"/>
      <c r="G48" s="39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5"/>
      <c r="E49" s="3"/>
      <c r="F49" s="3"/>
      <c r="G49" s="39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7"/>
      <c r="B50" s="7"/>
      <c r="C50" s="7"/>
      <c r="D50" s="9"/>
      <c r="E50" s="7"/>
      <c r="F50" s="7"/>
      <c r="G50" s="8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5"/>
      <c r="E51" s="3"/>
      <c r="F51" s="3"/>
      <c r="G51" s="39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5"/>
      <c r="E52" s="3"/>
      <c r="F52" s="3"/>
      <c r="G52" s="39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5"/>
      <c r="E53" s="3"/>
      <c r="F53" s="3"/>
      <c r="G53" s="39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5"/>
      <c r="E54" s="3"/>
      <c r="F54" s="3"/>
      <c r="G54" s="39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5"/>
      <c r="E55" s="3"/>
      <c r="F55" s="3"/>
      <c r="G55" s="39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5"/>
      <c r="E56" s="3"/>
      <c r="F56" s="3"/>
      <c r="G56" s="39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3"/>
      <c r="B57" s="3"/>
      <c r="C57" s="3"/>
      <c r="D57" s="5"/>
      <c r="E57" s="3"/>
      <c r="F57" s="3"/>
      <c r="G57" s="39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5"/>
      <c r="E58" s="3"/>
      <c r="F58" s="3"/>
      <c r="G58" s="39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5"/>
      <c r="E59" s="3"/>
      <c r="F59" s="3"/>
      <c r="G59" s="39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3"/>
      <c r="B60" s="3"/>
      <c r="C60" s="3"/>
      <c r="D60" s="5"/>
      <c r="E60" s="3"/>
      <c r="F60" s="3"/>
      <c r="G60" s="39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5"/>
      <c r="E61" s="3"/>
      <c r="F61" s="3"/>
      <c r="G61" s="39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3"/>
      <c r="B62" s="3"/>
      <c r="C62" s="3"/>
      <c r="D62" s="5"/>
      <c r="E62" s="3"/>
      <c r="F62" s="3"/>
      <c r="G62" s="39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3"/>
      <c r="B63" s="3"/>
      <c r="C63" s="3"/>
      <c r="D63" s="5"/>
      <c r="E63" s="3"/>
      <c r="F63" s="3"/>
      <c r="G63" s="39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3"/>
      <c r="B64" s="3"/>
      <c r="C64" s="3"/>
      <c r="D64" s="5"/>
      <c r="E64" s="3"/>
      <c r="F64" s="3"/>
      <c r="G64" s="39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3"/>
      <c r="B65" s="3"/>
      <c r="C65" s="3"/>
      <c r="D65" s="5"/>
      <c r="E65" s="3"/>
      <c r="F65" s="3"/>
      <c r="G65" s="39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"/>
      <c r="B66" s="3"/>
      <c r="C66" s="3"/>
      <c r="D66" s="5"/>
      <c r="E66" s="3"/>
      <c r="F66" s="3"/>
      <c r="G66" s="39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4"/>
      <c r="B67" s="4"/>
      <c r="C67" s="4"/>
      <c r="D67" s="11"/>
      <c r="E67" s="4"/>
      <c r="F67" s="4"/>
      <c r="G67" s="40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8" ht="12.75">
      <c r="A68" s="2"/>
      <c r="B68" s="2"/>
      <c r="C68" s="2"/>
      <c r="E68" s="2"/>
      <c r="F68" s="2"/>
      <c r="H68" s="2"/>
    </row>
    <row r="69" spans="1:8" ht="12.75">
      <c r="A69" s="2"/>
      <c r="B69" s="2"/>
      <c r="C69" s="2"/>
      <c r="E69" s="2"/>
      <c r="F69" s="2"/>
      <c r="H69" s="2"/>
    </row>
    <row r="70" spans="1:8" ht="12.75">
      <c r="A70" s="2"/>
      <c r="B70" s="2"/>
      <c r="C70" s="2"/>
      <c r="E70" s="2"/>
      <c r="F70" s="2"/>
      <c r="H70" s="2"/>
    </row>
    <row r="71" spans="1:8" ht="12.75">
      <c r="A71" s="2"/>
      <c r="B71" s="2"/>
      <c r="C71" s="2"/>
      <c r="E71" s="2"/>
      <c r="F71" s="2"/>
      <c r="H71" s="2"/>
    </row>
    <row r="72" spans="1:8" ht="12.75">
      <c r="A72" s="2"/>
      <c r="B72" s="2"/>
      <c r="C72" s="2"/>
      <c r="E72" s="2"/>
      <c r="F72" s="2"/>
      <c r="H72" s="2"/>
    </row>
  </sheetData>
  <sheetProtection/>
  <mergeCells count="10">
    <mergeCell ref="B40:D40"/>
    <mergeCell ref="A14:H14"/>
    <mergeCell ref="A7:H7"/>
    <mergeCell ref="E11:F11"/>
    <mergeCell ref="B9:C9"/>
    <mergeCell ref="A5:B5"/>
    <mergeCell ref="B38:H38"/>
    <mergeCell ref="F5:H5"/>
    <mergeCell ref="A3:H3"/>
    <mergeCell ref="A4:H4"/>
  </mergeCells>
  <printOptions/>
  <pageMargins left="0.3937007874015748" right="0.35433070866141736" top="0.6692913385826772" bottom="0.3937007874015748" header="0.5118110236220472" footer="0.1968503937007874"/>
  <pageSetup horizontalDpi="600" verticalDpi="600" orientation="landscape" paperSize="9" scale="74" r:id="rId1"/>
  <colBreaks count="1" manualBreakCount="1">
    <brk id="8" min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2013-11-26T03:14:40Z</cp:lastPrinted>
  <dcterms:created xsi:type="dcterms:W3CDTF">2012-07-30T04:34:57Z</dcterms:created>
  <dcterms:modified xsi:type="dcterms:W3CDTF">2013-11-26T06:39:33Z</dcterms:modified>
  <cp:category/>
  <cp:version/>
  <cp:contentType/>
  <cp:contentStatus/>
</cp:coreProperties>
</file>